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8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<sst xmlns="http://schemas.openxmlformats.org/spreadsheetml/2006/main" count="26" uniqueCount="26">
  <si>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Муниципальная программа Пучежского муниципального района «Культура Пучежского муниципального района»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</si>
  <si>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</si>
  <si>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</si>
  <si>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Муниципальная программа Пучежского муниципального района «Экономическое развитие Пучежского муниципального района»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</si>
  <si>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</si>
  <si>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</si>
  <si>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в Пучежском муниципальном районе»</t>
  </si>
  <si>
    <t>Итого:</t>
  </si>
  <si>
    <t>Наимнование муниципальной программы</t>
  </si>
  <si>
    <t>Муниципальная программа Пучежского муниципального района «Развитие сельского хозяйства Пучежского муниципального района»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</si>
  <si>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</si>
  <si>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Муниципальная программа Пучежского муниципального района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</si>
  <si>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в Пучежском муниципальном районе»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</si>
  <si>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</si>
  <si>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</si>
  <si>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</si>
  <si>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Муниципальная программа Пучежского муниципального района "Организация охраны окружающей среды на территории Пучежского муниципального района"</t>
  </si>
  <si>
    <t>Муниципальная программа Пучежского муниципального района "Создание благоприятных условий в целях привлечения медиционских работников для работы в ОБУЗ Пучежская ЦРБ"</t>
  </si>
  <si>
    <t>Муниципальная программа Пучежского муниципального района «Улучшение условий и охраны труда в Пучежском муниципальном районе»</t>
  </si>
  <si>
    <t>Исполнение бюджета Пучежского муниципального 
района по расходам в разрезе муниципальных программ за 9 месяцев 2019 года</t>
  </si>
  <si>
    <t>Утверждено решением о бюджете на 2019 год (уточненный)</t>
  </si>
  <si>
    <t>Процент исполнения бюджета</t>
  </si>
  <si>
    <t>ЦСР</t>
  </si>
  <si>
    <t>Исполнено за         9 месяцев 2019 года</t>
  </si>
  <si>
    <t>Исполнено за        9 месяцев 2018 года</t>
  </si>
  <si>
    <t>Уровень изменений по сравнению с соответствующим периодом 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</si>
</sst>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>
        <color indexed="63"/>
      </right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>
      <alignment/>
      <protection/>
    </xf>
    <xf numFmtId="0" fontId="33" fillId="0" borderId="1">
      <alignment horizontal="center" vertical="center" wrapText="1"/>
      <protection/>
    </xf>
    <xf numFmtId="49" fontId="34" fillId="0" borderId="1">
      <alignment horizontal="center" vertical="top" shrinkToFit="1"/>
      <protection/>
    </xf>
    <xf numFmtId="0" fontId="32" fillId="0" borderId="1">
      <alignment horizontal="center" vertical="center" wrapText="1"/>
      <protection/>
    </xf>
    <xf numFmtId="0" fontId="33" fillId="0" borderId="1">
      <alignment horizontal="center"/>
      <protection/>
    </xf>
    <xf numFmtId="0" fontId="35" fillId="0" borderId="1">
      <alignment vertical="top" wrapText="1"/>
      <protection/>
    </xf>
    <xf numFmtId="4" fontId="35" fillId="19" borderId="1">
      <alignment horizontal="right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vertical="justify"/>
    </xf>
    <xf numFmtId="4" fontId="0" fillId="0" borderId="0" xfId="0" applyNumberFormat="1" applyAlignment="1">
      <alignment horizontal="left"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60" applyFont="1" applyFill="1" applyBorder="1" applyAlignment="1">
      <alignment horizontal="justify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shrinkToFit="1"/>
      <protection/>
    </xf>
    <xf numFmtId="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justify" vertical="center" wrapText="1"/>
    </xf>
    <xf numFmtId="4" fontId="7" fillId="0" borderId="12" xfId="0" applyNumberFormat="1" applyFont="1" applyBorder="1" applyAlignment="1">
      <alignment horizontal="center" vertical="center"/>
    </xf>
    <xf numFmtId="172" fontId="9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4" fontId="51" fillId="0" borderId="13" xfId="38" applyNumberFormat="1" applyFont="1" applyBorder="1" applyAlignment="1" applyProtection="1">
      <alignment horizontal="center" vertical="center" wrapText="1"/>
      <protection/>
    </xf>
    <xf numFmtId="0" fontId="52" fillId="0" borderId="14" xfId="34" applyNumberFormat="1" applyFont="1" applyBorder="1" applyAlignment="1" applyProtection="1">
      <alignment horizontal="center" vertical="center" wrapText="1"/>
      <protection/>
    </xf>
    <xf numFmtId="0" fontId="51" fillId="0" borderId="1" xfId="36" applyNumberFormat="1" applyFo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51" fillId="0" borderId="14" xfId="36" applyNumberFormat="1" applyFont="1" applyBorder="1" applyProtection="1">
      <alignment horizontal="center" vertical="center" wrapText="1"/>
      <protection/>
    </xf>
    <xf numFmtId="0" fontId="52" fillId="0" borderId="13" xfId="37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7" xfId="34"/>
    <cellStyle name="xl29" xfId="35"/>
    <cellStyle name="xl34" xfId="36"/>
    <cellStyle name="xl35" xfId="37"/>
    <cellStyle name="xl36" xfId="38"/>
    <cellStyle name="xl37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58.140625" style="1" bestFit="1" customWidth="1"/>
    <col min="2" max="2" width="13.140625" style="20" customWidth="1"/>
    <col min="3" max="3" width="17.140625" style="3" customWidth="1"/>
    <col min="4" max="4" width="17.8515625" style="3" customWidth="1"/>
    <col min="5" max="5" width="19.00390625" style="4" customWidth="1"/>
    <col min="6" max="6" width="17.8515625" style="3" customWidth="1"/>
    <col min="7" max="7" width="18.8515625" style="3" customWidth="1"/>
  </cols>
  <sheetData>
    <row r="1" spans="1:7" ht="43.5" customHeight="1">
      <c r="A1" s="24" t="s">
        <v>19</v>
      </c>
      <c r="B1" s="24"/>
      <c r="C1" s="24"/>
      <c r="D1" s="24"/>
      <c r="E1" s="24"/>
      <c r="F1" s="24"/>
      <c r="G1" s="24"/>
    </row>
    <row r="2" spans="1:7" ht="111" customHeight="1">
      <c r="A2" s="5" t="s">
        <v>8</v>
      </c>
      <c r="B2" s="18" t="s">
        <v>22</v>
      </c>
      <c r="C2" s="6" t="s">
        <v>20</v>
      </c>
      <c r="D2" s="22" t="s">
        <v>23</v>
      </c>
      <c r="E2" s="7" t="s">
        <v>21</v>
      </c>
      <c r="F2" s="22" t="s">
        <v>24</v>
      </c>
      <c r="G2" s="23" t="s">
        <v>25</v>
      </c>
    </row>
    <row r="3" spans="1:7" ht="47.25">
      <c r="A3" s="8" t="s">
        <v>14</v>
      </c>
      <c r="B3" s="19">
        <v>100000000</v>
      </c>
      <c r="C3" s="9">
        <v>120132313.76</v>
      </c>
      <c r="D3" s="10">
        <f>39688577.84+37413932.28</f>
        <v>77102510.12</v>
      </c>
      <c r="E3" s="13">
        <f>D3/C3*100</f>
        <v>64.18132449695024</v>
      </c>
      <c r="F3" s="17">
        <f>35773591.19+39381601.21</f>
        <v>75155192.4</v>
      </c>
      <c r="G3" s="13">
        <f>D3/F3*100</f>
        <v>102.59106211801807</v>
      </c>
    </row>
    <row r="4" spans="1:8" ht="36" customHeight="1">
      <c r="A4" s="11" t="s">
        <v>0</v>
      </c>
      <c r="B4" s="19">
        <v>200000000</v>
      </c>
      <c r="C4" s="9">
        <v>38512050.24</v>
      </c>
      <c r="D4" s="10">
        <f>5139459.62+20932681.9</f>
        <v>26072141.52</v>
      </c>
      <c r="E4" s="13">
        <f aca="true" t="shared" si="0" ref="E4:E19">D4/C4*100</f>
        <v>67.69865888085214</v>
      </c>
      <c r="F4" s="17">
        <f>20609353.05+7003238.3</f>
        <v>27612591.35</v>
      </c>
      <c r="G4" s="13">
        <f aca="true" t="shared" si="1" ref="G4:G20">D4/F4*100</f>
        <v>94.421205128942</v>
      </c>
      <c r="H4" s="16"/>
    </row>
    <row r="5" spans="1:7" ht="47.25">
      <c r="A5" s="11" t="s">
        <v>5</v>
      </c>
      <c r="B5" s="19">
        <v>300000000</v>
      </c>
      <c r="C5" s="9">
        <v>37770305.36</v>
      </c>
      <c r="D5" s="10">
        <f>24600399.31</f>
        <v>24600399.31</v>
      </c>
      <c r="E5" s="13">
        <f t="shared" si="0"/>
        <v>65.1315870378232</v>
      </c>
      <c r="F5" s="17">
        <v>24769296.47</v>
      </c>
      <c r="G5" s="13">
        <f t="shared" si="1"/>
        <v>99.31811886460092</v>
      </c>
    </row>
    <row r="6" spans="1:7" ht="63">
      <c r="A6" s="11" t="s">
        <v>15</v>
      </c>
      <c r="B6" s="19">
        <v>400000000</v>
      </c>
      <c r="C6" s="9">
        <v>15840987.83</v>
      </c>
      <c r="D6" s="10">
        <f>2782581.82+1269694.37</f>
        <v>4052276.19</v>
      </c>
      <c r="E6" s="13">
        <f t="shared" si="0"/>
        <v>25.58095639923233</v>
      </c>
      <c r="F6" s="17">
        <f>882305.48+930162.4</f>
        <v>1812467.88</v>
      </c>
      <c r="G6" s="13">
        <f t="shared" si="1"/>
        <v>223.57782086598962</v>
      </c>
    </row>
    <row r="7" spans="1:7" ht="69" customHeight="1">
      <c r="A7" s="11" t="s">
        <v>6</v>
      </c>
      <c r="B7" s="19">
        <v>500000000</v>
      </c>
      <c r="C7" s="9">
        <v>8447079.95</v>
      </c>
      <c r="D7" s="10">
        <v>6692564.07</v>
      </c>
      <c r="E7" s="13">
        <f t="shared" si="0"/>
        <v>79.22932077847801</v>
      </c>
      <c r="F7" s="17">
        <v>6864075.03</v>
      </c>
      <c r="G7" s="13">
        <f t="shared" si="1"/>
        <v>97.50132451567913</v>
      </c>
    </row>
    <row r="8" spans="1:7" ht="63">
      <c r="A8" s="11" t="s">
        <v>1</v>
      </c>
      <c r="B8" s="19">
        <v>600000000</v>
      </c>
      <c r="C8" s="9">
        <v>15103964.68</v>
      </c>
      <c r="D8" s="10">
        <f>1338977.39+5132549.17</f>
        <v>6471526.56</v>
      </c>
      <c r="E8" s="13">
        <f t="shared" si="0"/>
        <v>42.84654193192935</v>
      </c>
      <c r="F8" s="17">
        <f>1930611.76+1528261.36</f>
        <v>3458873.12</v>
      </c>
      <c r="G8" s="13">
        <f t="shared" si="1"/>
        <v>187.09927584738926</v>
      </c>
    </row>
    <row r="9" spans="1:7" ht="47.25">
      <c r="A9" s="11" t="s">
        <v>2</v>
      </c>
      <c r="B9" s="19">
        <v>700000000</v>
      </c>
      <c r="C9" s="9">
        <v>451775</v>
      </c>
      <c r="D9" s="10">
        <v>345475</v>
      </c>
      <c r="E9" s="13">
        <f t="shared" si="0"/>
        <v>76.47058823529412</v>
      </c>
      <c r="F9" s="17">
        <v>339265</v>
      </c>
      <c r="G9" s="13">
        <f t="shared" si="1"/>
        <v>101.83042754189202</v>
      </c>
    </row>
    <row r="10" spans="1:7" ht="47.25">
      <c r="A10" s="11" t="s">
        <v>4</v>
      </c>
      <c r="B10" s="19">
        <v>800000000</v>
      </c>
      <c r="C10" s="9">
        <v>10293103.49</v>
      </c>
      <c r="D10" s="10">
        <f>788542+6091894.74</f>
        <v>6880436.74</v>
      </c>
      <c r="E10" s="13">
        <f t="shared" si="0"/>
        <v>66.84511378598799</v>
      </c>
      <c r="F10" s="17">
        <f>5282477.89+523372.06</f>
        <v>5805849.949999999</v>
      </c>
      <c r="G10" s="13">
        <f t="shared" si="1"/>
        <v>118.50869035979825</v>
      </c>
    </row>
    <row r="11" spans="1:7" ht="47.25">
      <c r="A11" s="11" t="s">
        <v>9</v>
      </c>
      <c r="B11" s="19">
        <v>900000000</v>
      </c>
      <c r="C11" s="9">
        <v>142000</v>
      </c>
      <c r="D11" s="10">
        <v>104738.5</v>
      </c>
      <c r="E11" s="13">
        <f t="shared" si="0"/>
        <v>73.75950704225353</v>
      </c>
      <c r="F11" s="17">
        <v>133226</v>
      </c>
      <c r="G11" s="13">
        <f t="shared" si="1"/>
        <v>78.61716181526128</v>
      </c>
    </row>
    <row r="12" spans="1:7" ht="47.25">
      <c r="A12" s="11" t="s">
        <v>3</v>
      </c>
      <c r="B12" s="19">
        <v>1000000000</v>
      </c>
      <c r="C12" s="9">
        <v>4399708.18</v>
      </c>
      <c r="D12" s="10">
        <f>760940.13+2141824.52</f>
        <v>2902764.65</v>
      </c>
      <c r="E12" s="13">
        <f t="shared" si="0"/>
        <v>65.97629959176065</v>
      </c>
      <c r="F12" s="17">
        <f>2141552.08+562162.71</f>
        <v>2703714.79</v>
      </c>
      <c r="G12" s="13">
        <f t="shared" si="1"/>
        <v>107.36208792200304</v>
      </c>
    </row>
    <row r="13" spans="1:7" ht="47.25">
      <c r="A13" s="11" t="s">
        <v>10</v>
      </c>
      <c r="B13" s="19">
        <v>1100000000</v>
      </c>
      <c r="C13" s="9">
        <v>3474950</v>
      </c>
      <c r="D13" s="10">
        <v>2032077.8</v>
      </c>
      <c r="E13" s="13">
        <f t="shared" si="0"/>
        <v>58.47790040144463</v>
      </c>
      <c r="F13" s="17">
        <v>2194026.42</v>
      </c>
      <c r="G13" s="13">
        <f t="shared" si="1"/>
        <v>92.61865679812553</v>
      </c>
    </row>
    <row r="14" spans="1:7" ht="51" customHeight="1">
      <c r="A14" s="11" t="s">
        <v>12</v>
      </c>
      <c r="B14" s="19">
        <v>1400000000</v>
      </c>
      <c r="C14" s="9">
        <v>17100</v>
      </c>
      <c r="D14" s="10">
        <v>9350</v>
      </c>
      <c r="E14" s="13">
        <f t="shared" si="0"/>
        <v>54.67836257309941</v>
      </c>
      <c r="F14" s="17">
        <v>10040</v>
      </c>
      <c r="G14" s="13">
        <f t="shared" si="1"/>
        <v>93.12749003984064</v>
      </c>
    </row>
    <row r="15" spans="1:7" ht="48.75" customHeight="1">
      <c r="A15" s="11" t="s">
        <v>18</v>
      </c>
      <c r="B15" s="19">
        <v>1500000000</v>
      </c>
      <c r="C15" s="9">
        <v>971330</v>
      </c>
      <c r="D15" s="10">
        <v>584936</v>
      </c>
      <c r="E15" s="13">
        <f t="shared" si="0"/>
        <v>60.22011057004314</v>
      </c>
      <c r="F15" s="17">
        <v>951770.7</v>
      </c>
      <c r="G15" s="13">
        <f t="shared" si="1"/>
        <v>61.45765991745701</v>
      </c>
    </row>
    <row r="16" spans="1:7" ht="63">
      <c r="A16" s="11" t="s">
        <v>17</v>
      </c>
      <c r="B16" s="19">
        <v>1600000000</v>
      </c>
      <c r="C16" s="9">
        <v>39000</v>
      </c>
      <c r="D16" s="10">
        <v>33000</v>
      </c>
      <c r="E16" s="13">
        <f t="shared" si="0"/>
        <v>84.61538461538461</v>
      </c>
      <c r="F16" s="17">
        <v>16000</v>
      </c>
      <c r="G16" s="13">
        <f t="shared" si="1"/>
        <v>206.25</v>
      </c>
    </row>
    <row r="17" spans="1:7" ht="49.5" customHeight="1">
      <c r="A17" s="11" t="s">
        <v>16</v>
      </c>
      <c r="B17" s="21">
        <v>1700000000</v>
      </c>
      <c r="C17" s="9">
        <v>800000</v>
      </c>
      <c r="D17" s="10">
        <v>0</v>
      </c>
      <c r="E17" s="13">
        <f t="shared" si="0"/>
        <v>0</v>
      </c>
      <c r="F17" s="17">
        <v>561839</v>
      </c>
      <c r="G17" s="13">
        <f t="shared" si="1"/>
        <v>0</v>
      </c>
    </row>
    <row r="18" spans="1:7" ht="51" customHeight="1">
      <c r="A18" s="11" t="s">
        <v>11</v>
      </c>
      <c r="B18" s="21">
        <v>1900000000</v>
      </c>
      <c r="C18" s="9">
        <v>477070.68</v>
      </c>
      <c r="D18" s="10">
        <v>344173.97</v>
      </c>
      <c r="E18" s="13">
        <f t="shared" si="0"/>
        <v>72.1431822219718</v>
      </c>
      <c r="F18" s="17">
        <v>280177.14</v>
      </c>
      <c r="G18" s="13">
        <f t="shared" si="1"/>
        <v>122.84156016440168</v>
      </c>
    </row>
    <row r="19" spans="1:7" ht="47.25">
      <c r="A19" s="11" t="s">
        <v>13</v>
      </c>
      <c r="B19" s="21">
        <v>2000000000</v>
      </c>
      <c r="C19" s="9">
        <v>874753.22</v>
      </c>
      <c r="D19" s="10">
        <v>557910.16</v>
      </c>
      <c r="E19" s="13">
        <f t="shared" si="0"/>
        <v>63.77914904960282</v>
      </c>
      <c r="F19" s="10">
        <v>3690466.72</v>
      </c>
      <c r="G19" s="13">
        <f t="shared" si="1"/>
        <v>15.117604420505382</v>
      </c>
    </row>
    <row r="20" spans="1:7" ht="15.75">
      <c r="A20" s="15" t="s">
        <v>7</v>
      </c>
      <c r="B20" s="15"/>
      <c r="C20" s="12">
        <f>SUM(C3:C19)</f>
        <v>257747492.39000005</v>
      </c>
      <c r="D20" s="12">
        <f>SUM(D3:D19)</f>
        <v>158786280.59000003</v>
      </c>
      <c r="E20" s="14">
        <f>D20/C20*100</f>
        <v>61.60536388448703</v>
      </c>
      <c r="F20" s="12">
        <f>SUM(F3:F19)</f>
        <v>156358871.96999994</v>
      </c>
      <c r="G20" s="14">
        <f t="shared" si="1"/>
        <v>101.55245979292164</v>
      </c>
    </row>
    <row r="25" spans="3:4" ht="15">
      <c r="C25" s="2"/>
      <c r="D25" s="2"/>
    </row>
  </sheetData>
  <sheetProtection/>
  <mergeCells count="1">
    <mergeCell ref="A1:G1"/>
  </mergeCells>
  <printOptions/>
  <pageMargins left="0.31496062992125984" right="0.11811023622047245" top="0.5511811023622047" bottom="0.5511811023622047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2019-10-22T11:03:26Z</cp:lastPrinted>
  <dcterms:created xsi:type="dcterms:W3CDTF">2006-09-16T00:00:00Z</dcterms:created>
  <dcterms:modified xsi:type="dcterms:W3CDTF">2019-10-22T11:03:36Z</dcterms:modified>
  <cp:category/>
  <cp:version/>
  <cp:contentType/>
  <cp:contentStatus/>
</cp:coreProperties>
</file>